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8220" windowHeight="111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Položky!$A$1:$G$26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BE25" i="3"/>
  <c r="BE26" s="1"/>
  <c r="I12" i="2" s="1"/>
  <c r="BD25" i="3"/>
  <c r="BC25"/>
  <c r="BC26" s="1"/>
  <c r="G12" i="2" s="1"/>
  <c r="BA25" i="3"/>
  <c r="BA26" s="1"/>
  <c r="E12" i="2" s="1"/>
  <c r="G25" i="3"/>
  <c r="BB25" s="1"/>
  <c r="BB26" s="1"/>
  <c r="F12" i="2" s="1"/>
  <c r="B12"/>
  <c r="A12"/>
  <c r="BD26" i="3"/>
  <c r="H12" i="2" s="1"/>
  <c r="G26" i="3"/>
  <c r="C26"/>
  <c r="BE22"/>
  <c r="BD22"/>
  <c r="BD23" s="1"/>
  <c r="H11" i="2" s="1"/>
  <c r="BC22" i="3"/>
  <c r="BA22"/>
  <c r="G22"/>
  <c r="BB22" s="1"/>
  <c r="BE21"/>
  <c r="BE23" s="1"/>
  <c r="I11" i="2" s="1"/>
  <c r="BD21" i="3"/>
  <c r="BC21"/>
  <c r="BC23" s="1"/>
  <c r="G11" i="2" s="1"/>
  <c r="BA21" i="3"/>
  <c r="G21"/>
  <c r="BB21" s="1"/>
  <c r="B11" i="2"/>
  <c r="A11"/>
  <c r="G23" i="3"/>
  <c r="C23"/>
  <c r="BE18"/>
  <c r="BD18"/>
  <c r="BC18"/>
  <c r="BA18"/>
  <c r="G18"/>
  <c r="BB18" s="1"/>
  <c r="BE17"/>
  <c r="BD17"/>
  <c r="BC17"/>
  <c r="BA17"/>
  <c r="BA19" s="1"/>
  <c r="E10" i="2" s="1"/>
  <c r="G17" i="3"/>
  <c r="BB17" s="1"/>
  <c r="B10" i="2"/>
  <c r="A10"/>
  <c r="BD19" i="3"/>
  <c r="H10" i="2" s="1"/>
  <c r="C19" i="3"/>
  <c r="BE14"/>
  <c r="BE15" s="1"/>
  <c r="I9" i="2" s="1"/>
  <c r="BD14" i="3"/>
  <c r="BD15" s="1"/>
  <c r="H9" i="2" s="1"/>
  <c r="BC14" i="3"/>
  <c r="BC15" s="1"/>
  <c r="G9" i="2" s="1"/>
  <c r="BB14" i="3"/>
  <c r="G14"/>
  <c r="BA14" s="1"/>
  <c r="BA15" s="1"/>
  <c r="E9" i="2" s="1"/>
  <c r="B9"/>
  <c r="A9"/>
  <c r="BB15" i="3"/>
  <c r="F9" i="2" s="1"/>
  <c r="C15" i="3"/>
  <c r="BE11"/>
  <c r="BE12" s="1"/>
  <c r="I8" i="2" s="1"/>
  <c r="BD11" i="3"/>
  <c r="BD12" s="1"/>
  <c r="H8" i="2" s="1"/>
  <c r="BC11" i="3"/>
  <c r="BC12" s="1"/>
  <c r="G8" i="2" s="1"/>
  <c r="BB11" i="3"/>
  <c r="G11"/>
  <c r="BA11" s="1"/>
  <c r="BA12" s="1"/>
  <c r="E8" i="2" s="1"/>
  <c r="B8"/>
  <c r="A8"/>
  <c r="BB12" i="3"/>
  <c r="F8" i="2" s="1"/>
  <c r="C12" i="3"/>
  <c r="BE8"/>
  <c r="BE9" s="1"/>
  <c r="I7" i="2" s="1"/>
  <c r="BD8" i="3"/>
  <c r="BD9" s="1"/>
  <c r="H7" i="2" s="1"/>
  <c r="H13" s="1"/>
  <c r="C15" i="1" s="1"/>
  <c r="BC8" i="3"/>
  <c r="BC9" s="1"/>
  <c r="G7" i="2" s="1"/>
  <c r="BB8" i="3"/>
  <c r="G8"/>
  <c r="BA8" s="1"/>
  <c r="BA9" s="1"/>
  <c r="E7" i="2" s="1"/>
  <c r="B7"/>
  <c r="A7"/>
  <c r="BB9" i="3"/>
  <c r="F7" i="2" s="1"/>
  <c r="C9" i="3"/>
  <c r="C4"/>
  <c r="F3"/>
  <c r="C3"/>
  <c r="H19" i="2"/>
  <c r="G18"/>
  <c r="I18" s="1"/>
  <c r="C2"/>
  <c r="C1"/>
  <c r="F33" i="1"/>
  <c r="F31"/>
  <c r="G22"/>
  <c r="G21" s="1"/>
  <c r="G8"/>
  <c r="F34" l="1"/>
  <c r="G9" i="3"/>
  <c r="G12"/>
  <c r="G15"/>
  <c r="G19"/>
  <c r="BB19"/>
  <c r="F10" i="2" s="1"/>
  <c r="BC19" i="3"/>
  <c r="G10" i="2" s="1"/>
  <c r="G13" s="1"/>
  <c r="C14" i="1" s="1"/>
  <c r="BE19" i="3"/>
  <c r="I10" i="2" s="1"/>
  <c r="I13" s="1"/>
  <c r="C20" i="1" s="1"/>
  <c r="BA23" i="3"/>
  <c r="E11" i="2" s="1"/>
  <c r="E13" s="1"/>
  <c r="C16" i="1" s="1"/>
  <c r="BB23" i="3"/>
  <c r="F11" i="2" s="1"/>
  <c r="F13" s="1"/>
  <c r="C17" i="1" s="1"/>
  <c r="C18" l="1"/>
  <c r="C21" s="1"/>
  <c r="C22" s="1"/>
</calcChain>
</file>

<file path=xl/sharedStrings.xml><?xml version="1.0" encoding="utf-8"?>
<sst xmlns="http://schemas.openxmlformats.org/spreadsheetml/2006/main" count="144" uniqueCount="105">
  <si>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</si>
  <si>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</si>
  <si>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</si>
  <si>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</si>
  <si>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</si>
  <si>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</si>
  <si>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</si>
  <si>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</si>
  <si>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</si>
  <si>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</si>
  <si>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</si>
  <si>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</si>
  <si>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</si>
  <si>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</si>
  <si>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</si>
  <si>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</si>
  <si>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</si>
  <si>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</si>
  <si>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</si>
  <si>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</si>
  <si>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</si>
  <si>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</si>
  <si>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</si>
  <si>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</si>
  <si>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</si>
  <si>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</si>
  <si>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</si>
  <si>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</si>
  <si>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</si>
  <si>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</si>
  <si>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</si>
  <si>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</si>
  <si>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</si>
  <si>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</si>
  <si>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</si>
  <si>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</si>
  <si>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</si>
  <si>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</si>
  <si>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</si>
  <si>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</si>
  <si>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</si>
  <si>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</si>
  <si>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</si>
  <si>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</si>
  <si>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</si>
  <si>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</si>
  <si>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</si>
  <si>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</si>
  <si>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</si>
  <si>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</si>
  <si>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</si>
  <si>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</si>
  <si>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</si>
  <si>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</si>
  <si>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</si>
  <si>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</si>
  <si>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</si>
  <si>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</si>
  <si>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</si>
  <si>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</si>
  <si>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</si>
  <si>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</si>
  <si>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</si>
  <si>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</si>
  <si>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</si>
  <si>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</si>
  <si>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</si>
  <si>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Úprava rozvodů vytápění</t>
  </si>
  <si>
    <t>Mateřská školka</t>
  </si>
  <si>
    <t>63</t>
  </si>
  <si>
    <t>Podlahy a podlahové konstrukce</t>
  </si>
  <si>
    <t>631313611R00</t>
  </si>
  <si>
    <t xml:space="preserve">Mazanina betonová tl. 8 - 12 cm B 20 (C 16/20) </t>
  </si>
  <si>
    <t>m3</t>
  </si>
  <si>
    <t>96</t>
  </si>
  <si>
    <t>Bourání konstrukcí</t>
  </si>
  <si>
    <t>965042231R00</t>
  </si>
  <si>
    <t xml:space="preserve">Bourání mazanin betonových tl. nad 10 cm, pl. 4 m2 </t>
  </si>
  <si>
    <t>99</t>
  </si>
  <si>
    <t>Staveništní přesun hmot</t>
  </si>
  <si>
    <t>998 01-1001.R00</t>
  </si>
  <si>
    <t xml:space="preserve">Přesun hmot pro budovy zděné výšky do 6 m </t>
  </si>
  <si>
    <t>t</t>
  </si>
  <si>
    <t>733</t>
  </si>
  <si>
    <t>Rozvod potrubí</t>
  </si>
  <si>
    <t>733120819R00</t>
  </si>
  <si>
    <t xml:space="preserve">Demontáž potrubí z hladkých trubek DN 60,3 </t>
  </si>
  <si>
    <t>m</t>
  </si>
  <si>
    <t>733121119R00</t>
  </si>
  <si>
    <t xml:space="preserve">Potrubí hladké bezešvé nízkotlaké D 60,3/2,9 </t>
  </si>
  <si>
    <t>775</t>
  </si>
  <si>
    <t>Podlahy vlysové a parketové</t>
  </si>
  <si>
    <t>775511800R00</t>
  </si>
  <si>
    <t xml:space="preserve">Demontáž podlah vlysových lepených včetně lišt </t>
  </si>
  <si>
    <t>m2</t>
  </si>
  <si>
    <t>775541412R00</t>
  </si>
  <si>
    <t xml:space="preserve">Podlaha laminátová tl. 8 mm, zámkový spoj </t>
  </si>
  <si>
    <t>783</t>
  </si>
  <si>
    <t>Nátěry</t>
  </si>
  <si>
    <t>783425150R00</t>
  </si>
  <si>
    <t xml:space="preserve">Nátěr syntetický potrubí do DN 100 mm  Z + 2x </t>
  </si>
  <si>
    <t>Úprava rozvodů vytápění
MŠ Tavírna 119
Český Krumlov</t>
  </si>
  <si>
    <t>Vladislav Řeháček</t>
  </si>
  <si>
    <t>Město Český Krumlov</t>
  </si>
  <si>
    <t>Rozpočtová rezerva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</si>
</sst>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10" workbookViewId="0">
      <selection activeCell="J40" sqref="J40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67</v>
      </c>
      <c r="D6" s="10"/>
      <c r="E6" s="10"/>
      <c r="F6" s="18"/>
      <c r="G6" s="12"/>
    </row>
    <row r="7" spans="1:57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76" t="s">
        <v>103</v>
      </c>
      <c r="D8" s="177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 t="s">
        <v>102</v>
      </c>
      <c r="F11" s="179"/>
      <c r="G11" s="180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">
        <v>104</v>
      </c>
      <c r="E14" s="44"/>
      <c r="F14" s="45"/>
      <c r="G14" s="42">
        <v>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v>0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0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CEILING(SUM(F29:F33),1)</f>
        <v>0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1" t="s">
        <v>101</v>
      </c>
      <c r="C37" s="181"/>
      <c r="D37" s="181"/>
      <c r="E37" s="181"/>
      <c r="F37" s="181"/>
      <c r="G37" s="181"/>
      <c r="H37" t="s">
        <v>4</v>
      </c>
    </row>
    <row r="38" spans="1:8" ht="12.75" customHeight="1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A18" sqref="A18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2" t="s">
        <v>5</v>
      </c>
      <c r="B1" s="183"/>
      <c r="C1" s="69" t="str">
        <f>CONCATENATE(cislostavby," ",nazevstavby)</f>
        <v xml:space="preserve"> Úprava rozvodů vytápění</v>
      </c>
      <c r="D1" s="70"/>
      <c r="E1" s="71"/>
      <c r="F1" s="70"/>
      <c r="G1" s="72"/>
      <c r="H1" s="73"/>
      <c r="I1" s="74"/>
    </row>
    <row r="2" spans="1:57" ht="13.5" thickBot="1">
      <c r="A2" s="184" t="s">
        <v>1</v>
      </c>
      <c r="B2" s="185"/>
      <c r="C2" s="75" t="str">
        <f>CONCATENATE(cisloobjektu," ",nazevobjektu)</f>
        <v xml:space="preserve"> Mateřská školka</v>
      </c>
      <c r="D2" s="76"/>
      <c r="E2" s="77"/>
      <c r="F2" s="76"/>
      <c r="G2" s="186"/>
      <c r="H2" s="186"/>
      <c r="I2" s="187"/>
    </row>
    <row r="3" spans="1:57" ht="13.5" thickTop="1">
      <c r="F3" s="11"/>
    </row>
    <row r="4" spans="1:57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/>
    <row r="6" spans="1:57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>
      <c r="A7" s="171" t="str">
        <f>Položky!B7</f>
        <v>63</v>
      </c>
      <c r="B7" s="86" t="str">
        <f>Položky!C7</f>
        <v>Podlahy a podlahové konstrukce</v>
      </c>
      <c r="C7" s="87"/>
      <c r="D7" s="88"/>
      <c r="E7" s="172">
        <f>Položky!BA9</f>
        <v>0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>
      <c r="A8" s="171" t="str">
        <f>Položky!B10</f>
        <v>96</v>
      </c>
      <c r="B8" s="86" t="str">
        <f>Položky!C10</f>
        <v>Bourání konstrukcí</v>
      </c>
      <c r="C8" s="87"/>
      <c r="D8" s="88"/>
      <c r="E8" s="172">
        <f>Položky!BA12</f>
        <v>0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>
      <c r="A9" s="171" t="str">
        <f>Položky!B13</f>
        <v>99</v>
      </c>
      <c r="B9" s="86" t="str">
        <f>Položky!C13</f>
        <v>Staveništní přesun hmot</v>
      </c>
      <c r="C9" s="87"/>
      <c r="D9" s="88"/>
      <c r="E9" s="172">
        <f>Položky!BA15</f>
        <v>0</v>
      </c>
      <c r="F9" s="173">
        <f>Položky!BB15</f>
        <v>0</v>
      </c>
      <c r="G9" s="173">
        <f>Položky!BC15</f>
        <v>0</v>
      </c>
      <c r="H9" s="173">
        <f>Položky!BD15</f>
        <v>0</v>
      </c>
      <c r="I9" s="174">
        <f>Položky!BE15</f>
        <v>0</v>
      </c>
    </row>
    <row r="10" spans="1:57" s="11" customFormat="1">
      <c r="A10" s="171" t="str">
        <f>Položky!B16</f>
        <v>733</v>
      </c>
      <c r="B10" s="86" t="str">
        <f>Položky!C16</f>
        <v>Rozvod potrubí</v>
      </c>
      <c r="C10" s="87"/>
      <c r="D10" s="88"/>
      <c r="E10" s="172">
        <f>Položky!BA19</f>
        <v>0</v>
      </c>
      <c r="F10" s="173">
        <f>Položky!BB19</f>
        <v>0</v>
      </c>
      <c r="G10" s="173">
        <f>Položky!BC19</f>
        <v>0</v>
      </c>
      <c r="H10" s="173">
        <f>Položky!BD19</f>
        <v>0</v>
      </c>
      <c r="I10" s="174">
        <f>Položky!BE19</f>
        <v>0</v>
      </c>
    </row>
    <row r="11" spans="1:57" s="11" customFormat="1">
      <c r="A11" s="171" t="str">
        <f>Položky!B20</f>
        <v>775</v>
      </c>
      <c r="B11" s="86" t="str">
        <f>Položky!C20</f>
        <v>Podlahy vlysové a parketové</v>
      </c>
      <c r="C11" s="87"/>
      <c r="D11" s="88"/>
      <c r="E11" s="172">
        <f>Položky!BA23</f>
        <v>0</v>
      </c>
      <c r="F11" s="173">
        <f>Položky!BB23</f>
        <v>0</v>
      </c>
      <c r="G11" s="173">
        <f>Položky!BC23</f>
        <v>0</v>
      </c>
      <c r="H11" s="173">
        <f>Položky!BD23</f>
        <v>0</v>
      </c>
      <c r="I11" s="174">
        <f>Položky!BE23</f>
        <v>0</v>
      </c>
    </row>
    <row r="12" spans="1:57" s="11" customFormat="1" ht="13.5" thickBot="1">
      <c r="A12" s="171" t="str">
        <f>Položky!B24</f>
        <v>783</v>
      </c>
      <c r="B12" s="86" t="str">
        <f>Položky!C24</f>
        <v>Nátěry</v>
      </c>
      <c r="C12" s="87"/>
      <c r="D12" s="88"/>
      <c r="E12" s="172">
        <f>Položky!BA26</f>
        <v>0</v>
      </c>
      <c r="F12" s="173">
        <f>Položky!BB26</f>
        <v>0</v>
      </c>
      <c r="G12" s="173">
        <f>Položky!BC26</f>
        <v>0</v>
      </c>
      <c r="H12" s="173">
        <f>Položky!BD26</f>
        <v>0</v>
      </c>
      <c r="I12" s="174">
        <f>Položky!BE26</f>
        <v>0</v>
      </c>
    </row>
    <row r="13" spans="1:57" s="94" customFormat="1" ht="13.5" thickBot="1">
      <c r="A13" s="89"/>
      <c r="B13" s="81" t="s">
        <v>50</v>
      </c>
      <c r="C13" s="81"/>
      <c r="D13" s="90"/>
      <c r="E13" s="91">
        <f>SUM(E7:E12)</f>
        <v>0</v>
      </c>
      <c r="F13" s="92">
        <f>SUM(F7:F12)</f>
        <v>0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>
      <c r="A16" s="97"/>
      <c r="B16" s="97"/>
      <c r="C16" s="97"/>
      <c r="D16" s="97"/>
      <c r="E16" s="97"/>
      <c r="F16" s="97"/>
      <c r="G16" s="97"/>
      <c r="H16" s="97"/>
      <c r="I16" s="97"/>
    </row>
    <row r="17" spans="1:53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>
      <c r="A20" s="97"/>
      <c r="B20" s="97"/>
      <c r="C20" s="97"/>
      <c r="D20" s="97"/>
      <c r="E20" s="97"/>
      <c r="F20" s="97"/>
      <c r="G20" s="97"/>
      <c r="H20" s="97"/>
      <c r="I20" s="97"/>
    </row>
    <row r="21" spans="1:53">
      <c r="B21" s="94"/>
      <c r="F21" s="120"/>
      <c r="G21" s="121"/>
      <c r="H21" s="121"/>
      <c r="I21" s="122"/>
    </row>
    <row r="22" spans="1:53">
      <c r="F22" s="120"/>
      <c r="G22" s="121"/>
      <c r="H22" s="121"/>
      <c r="I22" s="122"/>
    </row>
    <row r="23" spans="1:53">
      <c r="F23" s="120"/>
      <c r="G23" s="121"/>
      <c r="H23" s="121"/>
      <c r="I23" s="122"/>
    </row>
    <row r="24" spans="1:53">
      <c r="F24" s="120"/>
      <c r="G24" s="121"/>
      <c r="H24" s="121"/>
      <c r="I24" s="122"/>
    </row>
    <row r="25" spans="1:53">
      <c r="F25" s="120"/>
      <c r="G25" s="121"/>
      <c r="H25" s="121"/>
      <c r="I25" s="122"/>
    </row>
    <row r="26" spans="1:53">
      <c r="F26" s="120"/>
      <c r="G26" s="121"/>
      <c r="H26" s="121"/>
      <c r="I26" s="122"/>
    </row>
    <row r="27" spans="1:53">
      <c r="F27" s="120"/>
      <c r="G27" s="121"/>
      <c r="H27" s="121"/>
      <c r="I27" s="122"/>
    </row>
    <row r="28" spans="1:53">
      <c r="F28" s="120"/>
      <c r="G28" s="121"/>
      <c r="H28" s="121"/>
      <c r="I28" s="122"/>
    </row>
    <row r="29" spans="1:53">
      <c r="F29" s="120"/>
      <c r="G29" s="121"/>
      <c r="H29" s="121"/>
      <c r="I29" s="122"/>
    </row>
    <row r="30" spans="1:53">
      <c r="F30" s="120"/>
      <c r="G30" s="121"/>
      <c r="H30" s="121"/>
      <c r="I30" s="122"/>
    </row>
    <row r="31" spans="1:53">
      <c r="F31" s="120"/>
      <c r="G31" s="121"/>
      <c r="H31" s="121"/>
      <c r="I31" s="122"/>
    </row>
    <row r="32" spans="1:53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9"/>
  <sheetViews>
    <sheetView showGridLines="0" showZeros="0" zoomScaleNormal="100" workbookViewId="0">
      <selection activeCell="A26" sqref="A26:IV28"/>
    </sheetView>
  </sheetViews>
  <sheetFormatPr defaultRowHeight="12.75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>
      <c r="A2" s="124"/>
      <c r="B2" s="125"/>
      <c r="C2" s="126"/>
      <c r="D2" s="126"/>
      <c r="E2" s="127"/>
      <c r="F2" s="126"/>
      <c r="G2" s="126"/>
    </row>
    <row r="3" spans="1:104" ht="13.5" thickTop="1">
      <c r="A3" s="191" t="s">
        <v>5</v>
      </c>
      <c r="B3" s="192"/>
      <c r="C3" s="128" t="str">
        <f>CONCATENATE(cislostavby," ",nazevstavby)</f>
        <v xml:space="preserve"> Úprava rozvodů vytápění</v>
      </c>
      <c r="D3" s="129"/>
      <c r="E3" s="130"/>
      <c r="F3" s="131">
        <f>Rekapitulace!H1</f>
        <v>0</v>
      </c>
      <c r="G3" s="132"/>
    </row>
    <row r="4" spans="1:104" ht="13.5" thickBot="1">
      <c r="A4" s="193" t="s">
        <v>1</v>
      </c>
      <c r="B4" s="194"/>
      <c r="C4" s="133" t="str">
        <f>CONCATENATE(cisloobjektu," ",nazevobjektu)</f>
        <v xml:space="preserve"> Mateřská školka</v>
      </c>
      <c r="D4" s="134"/>
      <c r="E4" s="195"/>
      <c r="F4" s="195"/>
      <c r="G4" s="196"/>
    </row>
    <row r="5" spans="1:104" ht="13.5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>
      <c r="A8" s="151">
        <v>1</v>
      </c>
      <c r="B8" s="152" t="s">
        <v>71</v>
      </c>
      <c r="C8" s="153" t="s">
        <v>72</v>
      </c>
      <c r="D8" s="154" t="s">
        <v>73</v>
      </c>
      <c r="E8" s="155">
        <v>0.1</v>
      </c>
      <c r="F8" s="155">
        <v>0</v>
      </c>
      <c r="G8" s="156">
        <f>E8*F8</f>
        <v>0</v>
      </c>
      <c r="O8" s="150">
        <v>2</v>
      </c>
      <c r="AA8" s="123">
        <v>12</v>
      </c>
      <c r="AB8" s="123">
        <v>1</v>
      </c>
      <c r="AC8" s="123">
        <v>1</v>
      </c>
      <c r="AZ8" s="123">
        <v>1</v>
      </c>
      <c r="BA8" s="123">
        <f>IF(AZ8=1,G8,0)</f>
        <v>0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2.4220000000000002</v>
      </c>
    </row>
    <row r="9" spans="1:104">
      <c r="A9" s="157"/>
      <c r="B9" s="158" t="s">
        <v>66</v>
      </c>
      <c r="C9" s="159" t="str">
        <f>CONCATENATE(B7," ",C7)</f>
        <v>63 Podlahy a podlahové konstrukce</v>
      </c>
      <c r="D9" s="157"/>
      <c r="E9" s="160"/>
      <c r="F9" s="160"/>
      <c r="G9" s="161">
        <f>SUM(G7:G8)</f>
        <v>0</v>
      </c>
      <c r="O9" s="150">
        <v>4</v>
      </c>
      <c r="BA9" s="162">
        <f>SUM(BA7:BA8)</f>
        <v>0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>
      <c r="A10" s="143" t="s">
        <v>65</v>
      </c>
      <c r="B10" s="144" t="s">
        <v>74</v>
      </c>
      <c r="C10" s="145" t="s">
        <v>75</v>
      </c>
      <c r="D10" s="146"/>
      <c r="E10" s="147"/>
      <c r="F10" s="147"/>
      <c r="G10" s="148"/>
      <c r="H10" s="149"/>
      <c r="I10" s="149"/>
      <c r="O10" s="150">
        <v>1</v>
      </c>
    </row>
    <row r="11" spans="1:104">
      <c r="A11" s="151">
        <v>2</v>
      </c>
      <c r="B11" s="152" t="s">
        <v>76</v>
      </c>
      <c r="C11" s="153" t="s">
        <v>77</v>
      </c>
      <c r="D11" s="154" t="s">
        <v>73</v>
      </c>
      <c r="E11" s="155">
        <v>0.1</v>
      </c>
      <c r="F11" s="155">
        <v>0</v>
      </c>
      <c r="G11" s="156">
        <f>E11*F11</f>
        <v>0</v>
      </c>
      <c r="O11" s="150">
        <v>2</v>
      </c>
      <c r="AA11" s="123">
        <v>12</v>
      </c>
      <c r="AB11" s="123">
        <v>1</v>
      </c>
      <c r="AC11" s="123">
        <v>2</v>
      </c>
      <c r="AZ11" s="123">
        <v>1</v>
      </c>
      <c r="BA11" s="123">
        <f>IF(AZ11=1,G11,0)</f>
        <v>0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0</v>
      </c>
    </row>
    <row r="12" spans="1:104">
      <c r="A12" s="157"/>
      <c r="B12" s="158" t="s">
        <v>66</v>
      </c>
      <c r="C12" s="159" t="str">
        <f>CONCATENATE(B10," ",C10)</f>
        <v>96 Bourání konstrukcí</v>
      </c>
      <c r="D12" s="157"/>
      <c r="E12" s="160"/>
      <c r="F12" s="160"/>
      <c r="G12" s="161">
        <f>SUM(G10:G11)</f>
        <v>0</v>
      </c>
      <c r="O12" s="150">
        <v>4</v>
      </c>
      <c r="BA12" s="162">
        <f>SUM(BA10:BA11)</f>
        <v>0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>
      <c r="A13" s="143" t="s">
        <v>65</v>
      </c>
      <c r="B13" s="144" t="s">
        <v>78</v>
      </c>
      <c r="C13" s="145" t="s">
        <v>79</v>
      </c>
      <c r="D13" s="146"/>
      <c r="E13" s="147"/>
      <c r="F13" s="147"/>
      <c r="G13" s="148"/>
      <c r="H13" s="149"/>
      <c r="I13" s="149"/>
      <c r="O13" s="150">
        <v>1</v>
      </c>
    </row>
    <row r="14" spans="1:104">
      <c r="A14" s="151">
        <v>3</v>
      </c>
      <c r="B14" s="152" t="s">
        <v>80</v>
      </c>
      <c r="C14" s="153" t="s">
        <v>81</v>
      </c>
      <c r="D14" s="154" t="s">
        <v>82</v>
      </c>
      <c r="E14" s="155">
        <v>0.5</v>
      </c>
      <c r="F14" s="155">
        <v>0</v>
      </c>
      <c r="G14" s="156">
        <f>E14*F14</f>
        <v>0</v>
      </c>
      <c r="O14" s="150">
        <v>2</v>
      </c>
      <c r="AA14" s="123">
        <v>12</v>
      </c>
      <c r="AB14" s="123">
        <v>1</v>
      </c>
      <c r="AC14" s="123">
        <v>3</v>
      </c>
      <c r="AZ14" s="123">
        <v>1</v>
      </c>
      <c r="BA14" s="123">
        <f>IF(AZ14=1,G14,0)</f>
        <v>0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>
      <c r="A15" s="157"/>
      <c r="B15" s="158" t="s">
        <v>66</v>
      </c>
      <c r="C15" s="159" t="str">
        <f>CONCATENATE(B13," ",C13)</f>
        <v>99 Staveništní přesun hmot</v>
      </c>
      <c r="D15" s="157"/>
      <c r="E15" s="160"/>
      <c r="F15" s="160"/>
      <c r="G15" s="161">
        <f>SUM(G13:G14)</f>
        <v>0</v>
      </c>
      <c r="O15" s="150">
        <v>4</v>
      </c>
      <c r="BA15" s="162">
        <f>SUM(BA13:BA14)</f>
        <v>0</v>
      </c>
      <c r="BB15" s="162">
        <f>SUM(BB13:BB14)</f>
        <v>0</v>
      </c>
      <c r="BC15" s="162">
        <f>SUM(BC13:BC14)</f>
        <v>0</v>
      </c>
      <c r="BD15" s="162">
        <f>SUM(BD13:BD14)</f>
        <v>0</v>
      </c>
      <c r="BE15" s="162">
        <f>SUM(BE13:BE14)</f>
        <v>0</v>
      </c>
    </row>
    <row r="16" spans="1:104">
      <c r="A16" s="143" t="s">
        <v>65</v>
      </c>
      <c r="B16" s="144" t="s">
        <v>83</v>
      </c>
      <c r="C16" s="145" t="s">
        <v>84</v>
      </c>
      <c r="D16" s="146"/>
      <c r="E16" s="147"/>
      <c r="F16" s="147"/>
      <c r="G16" s="148"/>
      <c r="H16" s="149"/>
      <c r="I16" s="149"/>
      <c r="O16" s="150">
        <v>1</v>
      </c>
    </row>
    <row r="17" spans="1:104">
      <c r="A17" s="151">
        <v>4</v>
      </c>
      <c r="B17" s="152" t="s">
        <v>85</v>
      </c>
      <c r="C17" s="153" t="s">
        <v>86</v>
      </c>
      <c r="D17" s="154" t="s">
        <v>87</v>
      </c>
      <c r="E17" s="155">
        <v>3.4</v>
      </c>
      <c r="F17" s="155">
        <v>0</v>
      </c>
      <c r="G17" s="156">
        <f>E17*F17</f>
        <v>0</v>
      </c>
      <c r="O17" s="150">
        <v>2</v>
      </c>
      <c r="AA17" s="123">
        <v>12</v>
      </c>
      <c r="AB17" s="123">
        <v>7</v>
      </c>
      <c r="AC17" s="123">
        <v>4</v>
      </c>
      <c r="AZ17" s="123">
        <v>2</v>
      </c>
      <c r="BA17" s="123">
        <f>IF(AZ17=1,G17,0)</f>
        <v>0</v>
      </c>
      <c r="BB17" s="123">
        <f>IF(AZ17=2,G17,0)</f>
        <v>0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5.0000000000000002E-5</v>
      </c>
    </row>
    <row r="18" spans="1:104">
      <c r="A18" s="151">
        <v>5</v>
      </c>
      <c r="B18" s="152" t="s">
        <v>88</v>
      </c>
      <c r="C18" s="153" t="s">
        <v>89</v>
      </c>
      <c r="D18" s="154" t="s">
        <v>87</v>
      </c>
      <c r="E18" s="155">
        <v>4.2</v>
      </c>
      <c r="F18" s="155">
        <v>0</v>
      </c>
      <c r="G18" s="156">
        <f>E18*F18</f>
        <v>0</v>
      </c>
      <c r="O18" s="150">
        <v>2</v>
      </c>
      <c r="AA18" s="123">
        <v>12</v>
      </c>
      <c r="AB18" s="123">
        <v>7</v>
      </c>
      <c r="AC18" s="123">
        <v>5</v>
      </c>
      <c r="AZ18" s="123">
        <v>2</v>
      </c>
      <c r="BA18" s="123">
        <f>IF(AZ18=1,G18,0)</f>
        <v>0</v>
      </c>
      <c r="BB18" s="123">
        <f>IF(AZ18=2,G18,0)</f>
        <v>0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7.3099999999999997E-3</v>
      </c>
    </row>
    <row r="19" spans="1:104">
      <c r="A19" s="157"/>
      <c r="B19" s="158" t="s">
        <v>66</v>
      </c>
      <c r="C19" s="159" t="str">
        <f>CONCATENATE(B16," ",C16)</f>
        <v>733 Rozvod potrubí</v>
      </c>
      <c r="D19" s="157"/>
      <c r="E19" s="160"/>
      <c r="F19" s="160"/>
      <c r="G19" s="161">
        <f>SUM(G16:G18)</f>
        <v>0</v>
      </c>
      <c r="O19" s="150">
        <v>4</v>
      </c>
      <c r="BA19" s="162">
        <f>SUM(BA16:BA18)</f>
        <v>0</v>
      </c>
      <c r="BB19" s="162">
        <f>SUM(BB16:BB18)</f>
        <v>0</v>
      </c>
      <c r="BC19" s="162">
        <f>SUM(BC16:BC18)</f>
        <v>0</v>
      </c>
      <c r="BD19" s="162">
        <f>SUM(BD16:BD18)</f>
        <v>0</v>
      </c>
      <c r="BE19" s="162">
        <f>SUM(BE16:BE18)</f>
        <v>0</v>
      </c>
    </row>
    <row r="20" spans="1:104">
      <c r="A20" s="143" t="s">
        <v>65</v>
      </c>
      <c r="B20" s="144" t="s">
        <v>90</v>
      </c>
      <c r="C20" s="145" t="s">
        <v>91</v>
      </c>
      <c r="D20" s="146"/>
      <c r="E20" s="147"/>
      <c r="F20" s="147"/>
      <c r="G20" s="148"/>
      <c r="H20" s="149"/>
      <c r="I20" s="149"/>
      <c r="O20" s="150">
        <v>1</v>
      </c>
    </row>
    <row r="21" spans="1:104">
      <c r="A21" s="151">
        <v>6</v>
      </c>
      <c r="B21" s="152" t="s">
        <v>92</v>
      </c>
      <c r="C21" s="153" t="s">
        <v>93</v>
      </c>
      <c r="D21" s="154" t="s">
        <v>94</v>
      </c>
      <c r="E21" s="155">
        <v>2.5</v>
      </c>
      <c r="F21" s="155">
        <v>0</v>
      </c>
      <c r="G21" s="156">
        <f>E21*F21</f>
        <v>0</v>
      </c>
      <c r="O21" s="150">
        <v>2</v>
      </c>
      <c r="AA21" s="123">
        <v>12</v>
      </c>
      <c r="AB21" s="123">
        <v>7</v>
      </c>
      <c r="AC21" s="123">
        <v>6</v>
      </c>
      <c r="AZ21" s="123">
        <v>2</v>
      </c>
      <c r="BA21" s="123">
        <f>IF(AZ21=1,G21,0)</f>
        <v>0</v>
      </c>
      <c r="BB21" s="123">
        <f>IF(AZ21=2,G21,0)</f>
        <v>0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>
      <c r="A22" s="151">
        <v>7</v>
      </c>
      <c r="B22" s="152" t="s">
        <v>95</v>
      </c>
      <c r="C22" s="153" t="s">
        <v>96</v>
      </c>
      <c r="D22" s="154" t="s">
        <v>94</v>
      </c>
      <c r="E22" s="155">
        <v>2.5</v>
      </c>
      <c r="F22" s="155">
        <v>0</v>
      </c>
      <c r="G22" s="156">
        <f>E22*F22</f>
        <v>0</v>
      </c>
      <c r="O22" s="150">
        <v>2</v>
      </c>
      <c r="AA22" s="123">
        <v>12</v>
      </c>
      <c r="AB22" s="123">
        <v>7</v>
      </c>
      <c r="AC22" s="123">
        <v>7</v>
      </c>
      <c r="AZ22" s="123">
        <v>2</v>
      </c>
      <c r="BA22" s="123">
        <f>IF(AZ22=1,G22,0)</f>
        <v>0</v>
      </c>
      <c r="BB22" s="123">
        <f>IF(AZ22=2,G22,0)</f>
        <v>0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7.8799999999999999E-3</v>
      </c>
    </row>
    <row r="23" spans="1:104">
      <c r="A23" s="157"/>
      <c r="B23" s="158" t="s">
        <v>66</v>
      </c>
      <c r="C23" s="159" t="str">
        <f>CONCATENATE(B20," ",C20)</f>
        <v>775 Podlahy vlysové a parketové</v>
      </c>
      <c r="D23" s="157"/>
      <c r="E23" s="160"/>
      <c r="F23" s="160"/>
      <c r="G23" s="161">
        <f>SUM(G20:G22)</f>
        <v>0</v>
      </c>
      <c r="O23" s="150">
        <v>4</v>
      </c>
      <c r="BA23" s="162">
        <f>SUM(BA20:BA22)</f>
        <v>0</v>
      </c>
      <c r="BB23" s="162">
        <f>SUM(BB20:BB22)</f>
        <v>0</v>
      </c>
      <c r="BC23" s="162">
        <f>SUM(BC20:BC22)</f>
        <v>0</v>
      </c>
      <c r="BD23" s="162">
        <f>SUM(BD20:BD22)</f>
        <v>0</v>
      </c>
      <c r="BE23" s="162">
        <f>SUM(BE20:BE22)</f>
        <v>0</v>
      </c>
    </row>
    <row r="24" spans="1:104">
      <c r="A24" s="143" t="s">
        <v>65</v>
      </c>
      <c r="B24" s="144" t="s">
        <v>97</v>
      </c>
      <c r="C24" s="145" t="s">
        <v>98</v>
      </c>
      <c r="D24" s="146"/>
      <c r="E24" s="147"/>
      <c r="F24" s="147"/>
      <c r="G24" s="148"/>
      <c r="H24" s="149"/>
      <c r="I24" s="149"/>
      <c r="O24" s="150">
        <v>1</v>
      </c>
    </row>
    <row r="25" spans="1:104">
      <c r="A25" s="151">
        <v>8</v>
      </c>
      <c r="B25" s="152" t="s">
        <v>99</v>
      </c>
      <c r="C25" s="153" t="s">
        <v>100</v>
      </c>
      <c r="D25" s="154" t="s">
        <v>87</v>
      </c>
      <c r="E25" s="155">
        <v>4.2</v>
      </c>
      <c r="F25" s="155">
        <v>0</v>
      </c>
      <c r="G25" s="156">
        <f>E25*F25</f>
        <v>0</v>
      </c>
      <c r="O25" s="150">
        <v>2</v>
      </c>
      <c r="AA25" s="123">
        <v>12</v>
      </c>
      <c r="AB25" s="123">
        <v>7</v>
      </c>
      <c r="AC25" s="123">
        <v>8</v>
      </c>
      <c r="AZ25" s="123">
        <v>2</v>
      </c>
      <c r="BA25" s="123">
        <f>IF(AZ25=1,G25,0)</f>
        <v>0</v>
      </c>
      <c r="BB25" s="123">
        <f>IF(AZ25=2,G25,0)</f>
        <v>0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1E-4</v>
      </c>
    </row>
    <row r="26" spans="1:104">
      <c r="A26" s="157"/>
      <c r="B26" s="158" t="s">
        <v>66</v>
      </c>
      <c r="C26" s="159" t="str">
        <f>CONCATENATE(B24," ",C24)</f>
        <v>783 Nátěry</v>
      </c>
      <c r="D26" s="157"/>
      <c r="E26" s="160"/>
      <c r="F26" s="160"/>
      <c r="G26" s="161">
        <f>SUM(G24:G25)</f>
        <v>0</v>
      </c>
      <c r="O26" s="150">
        <v>4</v>
      </c>
      <c r="BA26" s="162">
        <f>SUM(BA24:BA25)</f>
        <v>0</v>
      </c>
      <c r="BB26" s="162">
        <f>SUM(BB24:BB25)</f>
        <v>0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>
      <c r="A27" s="124"/>
      <c r="B27" s="124"/>
      <c r="C27" s="124"/>
      <c r="D27" s="124"/>
      <c r="E27" s="124"/>
      <c r="F27" s="124"/>
      <c r="G27" s="124"/>
    </row>
    <row r="28" spans="1:104">
      <c r="E28" s="123"/>
    </row>
    <row r="29" spans="1:104">
      <c r="E29" s="123"/>
    </row>
    <row r="30" spans="1:104">
      <c r="E30" s="123"/>
    </row>
    <row r="31" spans="1:104">
      <c r="E31" s="123"/>
    </row>
    <row r="32" spans="1:104">
      <c r="E32" s="123"/>
    </row>
    <row r="33" spans="5:5">
      <c r="E33" s="123"/>
    </row>
    <row r="34" spans="5:5">
      <c r="E34" s="123"/>
    </row>
    <row r="35" spans="5:5">
      <c r="E35" s="123"/>
    </row>
    <row r="36" spans="5:5">
      <c r="E36" s="123"/>
    </row>
    <row r="37" spans="5:5">
      <c r="E37" s="123"/>
    </row>
    <row r="38" spans="5:5">
      <c r="E38" s="123"/>
    </row>
    <row r="39" spans="5:5">
      <c r="E39" s="123"/>
    </row>
    <row r="40" spans="5:5">
      <c r="E40" s="123"/>
    </row>
    <row r="41" spans="5:5">
      <c r="E41" s="123"/>
    </row>
    <row r="42" spans="5:5">
      <c r="E42" s="123"/>
    </row>
    <row r="43" spans="5:5">
      <c r="E43" s="123"/>
    </row>
    <row r="44" spans="5:5">
      <c r="E44" s="123"/>
    </row>
    <row r="45" spans="5:5">
      <c r="E45" s="123"/>
    </row>
    <row r="46" spans="5:5">
      <c r="E46" s="123"/>
    </row>
    <row r="47" spans="5:5">
      <c r="E47" s="123"/>
    </row>
    <row r="48" spans="5:5">
      <c r="E48" s="123"/>
    </row>
    <row r="49" spans="1:7">
      <c r="E49" s="123"/>
    </row>
    <row r="50" spans="1:7">
      <c r="A50" s="163"/>
      <c r="B50" s="163"/>
      <c r="C50" s="163"/>
      <c r="D50" s="163"/>
      <c r="E50" s="163"/>
      <c r="F50" s="163"/>
      <c r="G50" s="163"/>
    </row>
    <row r="51" spans="1:7">
      <c r="A51" s="163"/>
      <c r="B51" s="163"/>
      <c r="C51" s="163"/>
      <c r="D51" s="163"/>
      <c r="E51" s="163"/>
      <c r="F51" s="163"/>
      <c r="G51" s="163"/>
    </row>
    <row r="52" spans="1:7">
      <c r="A52" s="163"/>
      <c r="B52" s="163"/>
      <c r="C52" s="163"/>
      <c r="D52" s="163"/>
      <c r="E52" s="163"/>
      <c r="F52" s="163"/>
      <c r="G52" s="163"/>
    </row>
    <row r="53" spans="1:7">
      <c r="A53" s="163"/>
      <c r="B53" s="163"/>
      <c r="C53" s="163"/>
      <c r="D53" s="163"/>
      <c r="E53" s="163"/>
      <c r="F53" s="163"/>
      <c r="G53" s="163"/>
    </row>
    <row r="54" spans="1:7">
      <c r="E54" s="123"/>
    </row>
    <row r="55" spans="1:7">
      <c r="E55" s="123"/>
    </row>
    <row r="56" spans="1:7">
      <c r="E56" s="123"/>
    </row>
    <row r="57" spans="1:7">
      <c r="E57" s="123"/>
    </row>
    <row r="58" spans="1:7">
      <c r="E58" s="123"/>
    </row>
    <row r="59" spans="1:7">
      <c r="E59" s="123"/>
    </row>
    <row r="60" spans="1:7">
      <c r="E60" s="123"/>
    </row>
    <row r="61" spans="1:7">
      <c r="E61" s="123"/>
    </row>
    <row r="62" spans="1:7">
      <c r="E62" s="123"/>
    </row>
    <row r="63" spans="1:7">
      <c r="E63" s="123"/>
    </row>
    <row r="64" spans="1:7">
      <c r="E64" s="123"/>
    </row>
    <row r="65" spans="5:5">
      <c r="E65" s="123"/>
    </row>
    <row r="66" spans="5:5">
      <c r="E66" s="123"/>
    </row>
    <row r="67" spans="5:5">
      <c r="E67" s="123"/>
    </row>
    <row r="68" spans="5:5">
      <c r="E68" s="123"/>
    </row>
    <row r="69" spans="5:5">
      <c r="E69" s="123"/>
    </row>
    <row r="70" spans="5:5">
      <c r="E70" s="123"/>
    </row>
    <row r="71" spans="5:5">
      <c r="E71" s="123"/>
    </row>
    <row r="72" spans="5:5">
      <c r="E72" s="123"/>
    </row>
    <row r="73" spans="5:5">
      <c r="E73" s="123"/>
    </row>
    <row r="74" spans="5:5">
      <c r="E74" s="123"/>
    </row>
    <row r="75" spans="5:5">
      <c r="E75" s="123"/>
    </row>
    <row r="76" spans="5:5">
      <c r="E76" s="123"/>
    </row>
    <row r="77" spans="5:5">
      <c r="E77" s="123"/>
    </row>
    <row r="78" spans="5:5">
      <c r="E78" s="123"/>
    </row>
    <row r="79" spans="5:5">
      <c r="E79" s="123"/>
    </row>
    <row r="80" spans="5:5">
      <c r="E80" s="123"/>
    </row>
    <row r="81" spans="1:7">
      <c r="E81" s="123"/>
    </row>
    <row r="82" spans="1:7">
      <c r="E82" s="123"/>
    </row>
    <row r="83" spans="1:7">
      <c r="E83" s="123"/>
    </row>
    <row r="84" spans="1:7">
      <c r="E84" s="123"/>
    </row>
    <row r="85" spans="1:7">
      <c r="A85" s="164"/>
      <c r="B85" s="164"/>
    </row>
    <row r="86" spans="1:7">
      <c r="A86" s="163"/>
      <c r="B86" s="163"/>
      <c r="C86" s="166"/>
      <c r="D86" s="166"/>
      <c r="E86" s="167"/>
      <c r="F86" s="166"/>
      <c r="G86" s="168"/>
    </row>
    <row r="87" spans="1:7">
      <c r="A87" s="169"/>
      <c r="B87" s="169"/>
      <c r="C87" s="163"/>
      <c r="D87" s="163"/>
      <c r="E87" s="170"/>
      <c r="F87" s="163"/>
      <c r="G87" s="163"/>
    </row>
    <row r="88" spans="1:7">
      <c r="A88" s="163"/>
      <c r="B88" s="163"/>
      <c r="C88" s="163"/>
      <c r="D88" s="163"/>
      <c r="E88" s="170"/>
      <c r="F88" s="163"/>
      <c r="G88" s="163"/>
    </row>
    <row r="89" spans="1:7">
      <c r="A89" s="163"/>
      <c r="B89" s="163"/>
      <c r="C89" s="163"/>
      <c r="D89" s="163"/>
      <c r="E89" s="170"/>
      <c r="F89" s="163"/>
      <c r="G89" s="163"/>
    </row>
    <row r="90" spans="1:7">
      <c r="A90" s="163"/>
      <c r="B90" s="163"/>
      <c r="C90" s="163"/>
      <c r="D90" s="163"/>
      <c r="E90" s="170"/>
      <c r="F90" s="163"/>
      <c r="G90" s="163"/>
    </row>
    <row r="91" spans="1:7">
      <c r="A91" s="163"/>
      <c r="B91" s="163"/>
      <c r="C91" s="163"/>
      <c r="D91" s="163"/>
      <c r="E91" s="170"/>
      <c r="F91" s="163"/>
      <c r="G91" s="163"/>
    </row>
    <row r="92" spans="1:7">
      <c r="A92" s="163"/>
      <c r="B92" s="163"/>
      <c r="C92" s="163"/>
      <c r="D92" s="163"/>
      <c r="E92" s="170"/>
      <c r="F92" s="163"/>
      <c r="G92" s="163"/>
    </row>
    <row r="93" spans="1:7">
      <c r="A93" s="163"/>
      <c r="B93" s="163"/>
      <c r="C93" s="163"/>
      <c r="D93" s="163"/>
      <c r="E93" s="170"/>
      <c r="F93" s="163"/>
      <c r="G93" s="163"/>
    </row>
    <row r="94" spans="1:7">
      <c r="A94" s="163"/>
      <c r="B94" s="163"/>
      <c r="C94" s="163"/>
      <c r="D94" s="163"/>
      <c r="E94" s="170"/>
      <c r="F94" s="163"/>
      <c r="G94" s="163"/>
    </row>
    <row r="95" spans="1:7">
      <c r="A95" s="163"/>
      <c r="B95" s="163"/>
      <c r="C95" s="163"/>
      <c r="D95" s="163"/>
      <c r="E95" s="170"/>
      <c r="F95" s="163"/>
      <c r="G95" s="163"/>
    </row>
    <row r="96" spans="1:7">
      <c r="A96" s="163"/>
      <c r="B96" s="163"/>
      <c r="C96" s="163"/>
      <c r="D96" s="163"/>
      <c r="E96" s="170"/>
      <c r="F96" s="163"/>
      <c r="G96" s="163"/>
    </row>
    <row r="97" spans="1:7">
      <c r="A97" s="163"/>
      <c r="B97" s="163"/>
      <c r="C97" s="163"/>
      <c r="D97" s="163"/>
      <c r="E97" s="170"/>
      <c r="F97" s="163"/>
      <c r="G97" s="163"/>
    </row>
    <row r="98" spans="1:7">
      <c r="A98" s="163"/>
      <c r="B98" s="163"/>
      <c r="C98" s="163"/>
      <c r="D98" s="163"/>
      <c r="E98" s="170"/>
      <c r="F98" s="163"/>
      <c r="G98" s="163"/>
    </row>
    <row r="99" spans="1:7">
      <c r="A99" s="163"/>
      <c r="B99" s="163"/>
      <c r="C99" s="163"/>
      <c r="D99" s="163"/>
      <c r="E99" s="170"/>
      <c r="F99" s="163"/>
      <c r="G9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2016-05-05T12:03:31Z</dcterms:created>
  <dcterms:modified xsi:type="dcterms:W3CDTF">2016-05-05T12:14:05Z</dcterms:modified>
</cp:coreProperties>
</file>